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00" activeTab="0"/>
  </bookViews>
  <sheets>
    <sheet name="questionaire" sheetId="1" r:id="rId1"/>
    <sheet name="Tabelle1" sheetId="2" state="hidden" r:id="rId2"/>
  </sheets>
  <definedNames>
    <definedName name="distance_abilities">'Tabelle1'!$D$6:$D$13</definedName>
    <definedName name="nearness_abilities">'Tabelle1'!$C$6:$C$11</definedName>
    <definedName name="nearnessabilieties">'Tabelle1'!$C$6:$C$11</definedName>
  </definedNames>
  <calcPr fullCalcOnLoad="1"/>
</workbook>
</file>

<file path=xl/sharedStrings.xml><?xml version="1.0" encoding="utf-8"?>
<sst xmlns="http://schemas.openxmlformats.org/spreadsheetml/2006/main" count="208" uniqueCount="163">
  <si>
    <t>Questionnaire on the Riemann-Thomann model</t>
  </si>
  <si>
    <t>true something</t>
  </si>
  <si>
    <t>wrong</t>
  </si>
  <si>
    <t>Independence is very important to me.</t>
  </si>
  <si>
    <t>I prefer to do my thing alone before asking someone for advice.</t>
  </si>
  <si>
    <t>It is easy for me to see through connections.</t>
  </si>
  <si>
    <t>I don't want to be one of many, I want to stand out from the crowd.</t>
  </si>
  <si>
    <t>I want to go far in life / have come a long way.</t>
  </si>
  <si>
    <t>I often get carried away with pointed remarks.</t>
  </si>
  <si>
    <t>It is up to me to take responsibility.</t>
  </si>
  <si>
    <t>I'm more of a distant person.</t>
  </si>
  <si>
    <t>I attach great importance to a rational, logical approach in my work.</t>
  </si>
  <si>
    <t>Arguments are more important to me than emotions.</t>
  </si>
  <si>
    <t>Nobody can easily cope with my argument.</t>
  </si>
  <si>
    <t>I tend to be taken advantage of.</t>
  </si>
  <si>
    <t>It is much easier for me to buy a present for my partner than it is for myself</t>
  </si>
  <si>
    <t>For the sake of peace I give in.</t>
  </si>
  <si>
    <t>There is nothing worse in life than losing a loved one.</t>
  </si>
  <si>
    <t>I am a peaceful person.</t>
  </si>
  <si>
    <t>Humility is a good thing.</t>
  </si>
  <si>
    <t>I always listen to other people's concerns.</t>
  </si>
  <si>
    <t>I don't fight back for fear of losing the affection of others.</t>
  </si>
  <si>
    <t>I often complain about my lot.</t>
  </si>
  <si>
    <t>I take great care of my physical well-being, the well-being of my family.</t>
  </si>
  <si>
    <t>The others should pamper me as I do them.</t>
  </si>
  <si>
    <t>Always someone wants something from me.</t>
  </si>
  <si>
    <t>It is important to me to be absolutely sure of my cause.</t>
  </si>
  <si>
    <t>I weigh long before I make up my mind.</t>
  </si>
  <si>
    <t>I prefer to leave everything as it is.</t>
  </si>
  <si>
    <t>It is important to me to have an overview.</t>
  </si>
  <si>
    <t>I would never jump into an unknown situation unprepared.</t>
  </si>
  <si>
    <t>Laws are there to be obeyed; I also stick to it.</t>
  </si>
  <si>
    <t>I am resilient.</t>
  </si>
  <si>
    <t>I consider myself a rather conservative person.</t>
  </si>
  <si>
    <t>Trust is good, control is better.</t>
  </si>
  <si>
    <t>I am a reliable person.</t>
  </si>
  <si>
    <t>The way it looks inside me is nobody's business.</t>
  </si>
  <si>
    <t>I don't like to take risks.</t>
  </si>
  <si>
    <t>I have creative impulses.</t>
  </si>
  <si>
    <t>I tend to be unpunctual.</t>
  </si>
  <si>
    <t>I perceive rules as limiting my freedom.</t>
  </si>
  <si>
    <t>I can easily entertain a whole company.</t>
  </si>
  <si>
    <t>I am afraid of being rejected.</t>
  </si>
  <si>
    <t>I can't wait.</t>
  </si>
  <si>
    <t>I am extremely sociable.</t>
  </si>
  <si>
    <t>I want to be loved by everyone.</t>
  </si>
  <si>
    <t>I can quickly get excited about something.</t>
  </si>
  <si>
    <t>The charm of the new is quickly over.</t>
  </si>
  <si>
    <t>Unfortunately I am so inconsistent.</t>
  </si>
  <si>
    <t>I don't dare to speak my mind if it differs from others.</t>
  </si>
  <si>
    <t>category</t>
  </si>
  <si>
    <t>dis</t>
  </si>
  <si>
    <t>points</t>
  </si>
  <si>
    <t>nea</t>
  </si>
  <si>
    <t>con</t>
  </si>
  <si>
    <t>cha</t>
  </si>
  <si>
    <t>distance</t>
  </si>
  <si>
    <t>nearness</t>
  </si>
  <si>
    <t>continuity</t>
  </si>
  <si>
    <t>change</t>
  </si>
  <si>
    <t>Evaluation:</t>
  </si>
  <si>
    <t>true very much</t>
  </si>
  <si>
    <t>status &amp; my coordinations:</t>
  </si>
  <si>
    <t>result</t>
  </si>
  <si>
    <t>I dont like to place myself under someone else</t>
  </si>
  <si>
    <t xml:space="preserve">                                      This statement …                    is  (please enter "x") &gt;&gt;&gt;</t>
  </si>
  <si>
    <t xml:space="preserve"> -accented orientation</t>
  </si>
  <si>
    <t>Abilities</t>
  </si>
  <si>
    <t>Appearance</t>
  </si>
  <si>
    <t>if everything is in the balance …</t>
  </si>
  <si>
    <t>if the stamping is too strong.</t>
  </si>
  <si>
    <t>(Strength can become the weakness)</t>
  </si>
  <si>
    <t>Conflict behaviour</t>
  </si>
  <si>
    <t>Fear of...</t>
  </si>
  <si>
    <t>Nearness / feeling-accented orientation</t>
  </si>
  <si>
    <t>Distance / mind-accented orientation</t>
  </si>
  <si>
    <t>Duration / structure</t>
  </si>
  <si>
    <t>Change / risk-accented orientation</t>
  </si>
  <si>
    <t>·       sensitively</t>
  </si>
  <si>
    <t>·       empathetically</t>
  </si>
  <si>
    <t>·       sociably</t>
  </si>
  <si>
    <t>·       works with pleasure in the team</t>
  </si>
  <si>
    <t>·       co-operative</t>
  </si>
  <si>
    <t>·       arouses enthusiasm / devotedly</t>
  </si>
  <si>
    <t>·       Independency</t>
  </si>
  <si>
    <t>·       autonomy</t>
  </si>
  <si>
    <t>·       can work well alone</t>
  </si>
  <si>
    <t>·       logically think</t>
  </si>
  <si>
    <t>·       systematically</t>
  </si>
  <si>
    <t>·       result-oriented</t>
  </si>
  <si>
    <t>·       rationally</t>
  </si>
  <si>
    <t>·       observant</t>
  </si>
  <si>
    <t>·       dependably</t>
  </si>
  <si>
    <t>·       strictly</t>
  </si>
  <si>
    <t xml:space="preserve">·       security-oriented </t>
  </si>
  <si>
    <t>·       substantially</t>
  </si>
  <si>
    <t>·       faithfully</t>
  </si>
  <si>
    <t>·       responsibly</t>
  </si>
  <si>
    <t>·       spontaneously</t>
  </si>
  <si>
    <t>·       innovatively</t>
  </si>
  <si>
    <t>·       adaptably</t>
  </si>
  <si>
    <t>·       creatively</t>
  </si>
  <si>
    <t>·       inspiring</t>
  </si>
  <si>
    <t>·       optimistically</t>
  </si>
  <si>
    <t>·       actively</t>
  </si>
  <si>
    <t>·       pliable</t>
  </si>
  <si>
    <t>·       Improvisation talent</t>
  </si>
  <si>
    <t>·       friendly</t>
  </si>
  <si>
    <t>·       warmly</t>
  </si>
  <si>
    <t>·       obligingly</t>
  </si>
  <si>
    <t>·       competently</t>
  </si>
  <si>
    <t>·       clearly</t>
  </si>
  <si>
    <t>·       intelligently</t>
  </si>
  <si>
    <t>·       analytically</t>
  </si>
  <si>
    <t>·       reliably</t>
  </si>
  <si>
    <t>·       structures</t>
  </si>
  <si>
    <t>·       charismatic</t>
  </si>
  <si>
    <t>·       casually</t>
  </si>
  <si>
    <t>·       excitingly</t>
  </si>
  <si>
    <t>·       annoying</t>
  </si>
  <si>
    <t>·       intrusive</t>
  </si>
  <si>
    <t>·       chilly</t>
  </si>
  <si>
    <t>·       cautiously impersonally</t>
  </si>
  <si>
    <t>·       arrogant</t>
  </si>
  <si>
    <t>·       stiffly</t>
  </si>
  <si>
    <t>·       strictly, pedantically</t>
  </si>
  <si>
    <t>·       controlling</t>
  </si>
  <si>
    <t>·       cursorily</t>
  </si>
  <si>
    <t>·       flightily</t>
  </si>
  <si>
    <t>·       theatrically</t>
  </si>
  <si>
    <t>·       frivolously</t>
  </si>
  <si>
    <t>·       avoid</t>
  </si>
  <si>
    <t xml:space="preserve">·       Quickly prepared to compromise </t>
  </si>
  <si>
    <t>·       Guilt look first with itself</t>
  </si>
  <si>
    <t>·       can say hardly no or complain to others</t>
  </si>
  <si>
    <t>·       stress to the thing</t>
  </si>
  <si>
    <t>·       Principles defend</t>
  </si>
  <si>
    <t>·       ironically / cynically</t>
  </si>
  <si>
    <t>·       make things with himself alone</t>
  </si>
  <si>
    <t>·       unyieldingly</t>
  </si>
  <si>
    <t>·       violently</t>
  </si>
  <si>
    <t>·       Delegation to a 'judge'</t>
  </si>
  <si>
    <t>·       a little able of criticism</t>
  </si>
  <si>
    <t>·       find mistakes in the circumstances</t>
  </si>
  <si>
    <t>·       Attack as the best defence</t>
  </si>
  <si>
    <t>·       be alone / work</t>
  </si>
  <si>
    <t>·       Denial of allowance</t>
  </si>
  <si>
    <t>·       Too much autonomy</t>
  </si>
  <si>
    <t>·       Exclusion of the group</t>
  </si>
  <si>
    <t>·       a lot of feeling</t>
  </si>
  <si>
    <t>·       narrow connection</t>
  </si>
  <si>
    <t>·       Nearness</t>
  </si>
  <si>
    <t>·       Duties with little responsibility</t>
  </si>
  <si>
    <t>·       Inferiority</t>
  </si>
  <si>
    <t>·       quick changes</t>
  </si>
  <si>
    <t>·       To unforeseen situations</t>
  </si>
  <si>
    <t>·       Spontaneity</t>
  </si>
  <si>
    <t>·       Regularity</t>
  </si>
  <si>
    <t>·       Borders &amp; norms</t>
  </si>
  <si>
    <t>·       Obligations</t>
  </si>
  <si>
    <t>·       Routine work</t>
  </si>
  <si>
    <t>·       Border</t>
  </si>
  <si>
    <t>my culture Area for mural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</si>
</sst>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8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theme="4" tint="0.39998000860214233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42" fillId="13" borderId="10" xfId="0" applyFont="1" applyFill="1" applyBorder="1" applyAlignment="1" applyProtection="1">
      <alignment horizontal="center" vertical="center"/>
      <protection locked="0"/>
    </xf>
    <xf numFmtId="0" fontId="43" fillId="5" borderId="16" xfId="0" applyFont="1" applyFill="1" applyBorder="1" applyAlignment="1">
      <alignment horizontal="center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44" fillId="33" borderId="19" xfId="0" applyNumberFormat="1" applyFont="1" applyFill="1" applyBorder="1" applyAlignment="1">
      <alignment horizontal="center" vertical="center" wrapText="1"/>
    </xf>
    <xf numFmtId="0" fontId="45" fillId="33" borderId="19" xfId="0" applyNumberFormat="1" applyFont="1" applyFill="1" applyBorder="1" applyAlignment="1">
      <alignment horizontal="center"/>
    </xf>
    <xf numFmtId="0" fontId="45" fillId="34" borderId="19" xfId="0" applyNumberFormat="1" applyFont="1" applyFill="1" applyBorder="1" applyAlignment="1">
      <alignment horizontal="center"/>
    </xf>
    <xf numFmtId="0" fontId="46" fillId="34" borderId="20" xfId="0" applyNumberFormat="1" applyFont="1" applyFill="1" applyBorder="1" applyAlignment="1">
      <alignment horizontal="center"/>
    </xf>
    <xf numFmtId="0" fontId="44" fillId="5" borderId="10" xfId="0" applyFont="1" applyFill="1" applyBorder="1" applyAlignment="1">
      <alignment vertical="center" wrapText="1"/>
    </xf>
    <xf numFmtId="0" fontId="45" fillId="5" borderId="10" xfId="0" applyFont="1" applyFill="1" applyBorder="1" applyAlignment="1">
      <alignment horizontal="center"/>
    </xf>
    <xf numFmtId="0" fontId="9" fillId="35" borderId="21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22" xfId="0" applyBorder="1" applyAlignment="1">
      <alignment/>
    </xf>
    <xf numFmtId="0" fontId="43" fillId="11" borderId="23" xfId="0" applyFont="1" applyFill="1" applyBorder="1" applyAlignment="1">
      <alignment horizont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11" borderId="24" xfId="0" applyFont="1" applyFill="1" applyBorder="1" applyAlignment="1">
      <alignment horizontal="center" vertical="center"/>
    </xf>
    <xf numFmtId="0" fontId="48" fillId="11" borderId="25" xfId="0" applyFont="1" applyFill="1" applyBorder="1" applyAlignment="1">
      <alignment horizontal="center" vertical="center"/>
    </xf>
    <xf numFmtId="0" fontId="48" fillId="11" borderId="26" xfId="0" applyFont="1" applyFill="1" applyBorder="1" applyAlignment="1">
      <alignment horizontal="center" vertical="center"/>
    </xf>
    <xf numFmtId="0" fontId="9" fillId="35" borderId="27" xfId="0" applyNumberFormat="1" applyFont="1" applyFill="1" applyBorder="1" applyAlignment="1">
      <alignment horizontal="center"/>
    </xf>
    <xf numFmtId="0" fontId="45" fillId="33" borderId="10" xfId="0" applyNumberFormat="1" applyFont="1" applyFill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 vertical="center"/>
    </xf>
    <xf numFmtId="0" fontId="4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2" sqref="D32"/>
    </sheetView>
  </sheetViews>
  <sheetFormatPr defaultColWidth="11.421875" defaultRowHeight="15"/>
  <cols>
    <col min="1" max="1" width="7.57421875" style="0" customWidth="1"/>
    <col min="2" max="2" width="69.00390625" style="0" customWidth="1"/>
    <col min="3" max="3" width="14.8515625" style="0" customWidth="1"/>
    <col min="4" max="4" width="13.421875" style="0" bestFit="1" customWidth="1"/>
    <col min="5" max="5" width="7.8515625" style="0" bestFit="1" customWidth="1"/>
    <col min="6" max="6" width="8.57421875" style="0" customWidth="1"/>
    <col min="7" max="9" width="10.8515625" style="0" hidden="1" customWidth="1"/>
    <col min="10" max="10" width="22.421875" style="0" bestFit="1" customWidth="1"/>
  </cols>
  <sheetData>
    <row r="1" spans="2:5" ht="15" thickBot="1">
      <c r="B1" s="24" t="s">
        <v>0</v>
      </c>
      <c r="C1" s="25"/>
      <c r="D1" s="25"/>
      <c r="E1" s="26"/>
    </row>
    <row r="2" spans="2:5" ht="15">
      <c r="B2" s="19" t="s">
        <v>62</v>
      </c>
      <c r="C2" s="27" t="s">
        <v>63</v>
      </c>
      <c r="D2" s="27"/>
      <c r="E2" s="27"/>
    </row>
    <row r="3" spans="2:5" ht="14.25">
      <c r="B3" s="13">
        <f>IF($B$6&lt;&gt;"perfect - done","",IF($C$61=$C$62,"distance = nearness",IF($C$61&gt;$C$62,$B$61,$B$62)))</f>
      </c>
      <c r="C3" s="28">
        <f>IF(C61&gt;C62,C61,C62)</f>
        <v>0</v>
      </c>
      <c r="D3" s="28"/>
      <c r="E3" s="28"/>
    </row>
    <row r="4" spans="2:5" ht="15" thickBot="1">
      <c r="B4" s="14">
        <f>IF($B$6&lt;&gt;"perfect - done","",IF(C63=C64,"change = continuity",IF(C63&gt;C64,B63,B64)))</f>
      </c>
      <c r="C4" s="29">
        <f>IF(C63&gt;C64,C63,C64)</f>
        <v>0</v>
      </c>
      <c r="D4" s="29"/>
      <c r="E4" s="29"/>
    </row>
    <row r="5" spans="2:10" ht="14.25">
      <c r="B5" s="15">
        <f>IF(J57&gt;0,"you entered more than 1 cross in lines: ","")</f>
      </c>
      <c r="C5" s="30">
        <f>J57</f>
        <v>0</v>
      </c>
      <c r="D5" s="30"/>
      <c r="E5" s="30"/>
      <c r="J5" s="21" t="s">
        <v>162</v>
      </c>
    </row>
    <row r="6" spans="2:10" ht="24" thickBot="1">
      <c r="B6" s="16" t="str">
        <f>IF(B57&lt;48,48-B57&amp;" answers missing",IF(B57&gt;48,"you made too many crosses - please check",IF(C5&lt;&gt;0,"too many crosses in line","perfect - done")))</f>
        <v>48 answers missing</v>
      </c>
      <c r="C6" s="23"/>
      <c r="D6" s="23"/>
      <c r="E6" s="23"/>
      <c r="J6" s="22">
        <f>IF(AND(B3="nearness",B4="change"),"Club",IF(AND(B3="nearness",B4="continuity"),"Family",IF(AND(B3="distance",B4="continuity"),"corporation",IF(AND(B3="distance",B4="change"),"Project",""))))</f>
      </c>
    </row>
    <row r="7" ht="5.25" customHeight="1"/>
    <row r="8" spans="2:8" ht="14.25">
      <c r="B8" s="17" t="s">
        <v>65</v>
      </c>
      <c r="C8" s="18" t="s">
        <v>61</v>
      </c>
      <c r="D8" s="18" t="s">
        <v>1</v>
      </c>
      <c r="E8" s="18" t="s">
        <v>2</v>
      </c>
      <c r="G8" t="s">
        <v>50</v>
      </c>
      <c r="H8" t="s">
        <v>52</v>
      </c>
    </row>
    <row r="9" spans="1:10" ht="14.25">
      <c r="A9" s="8">
        <v>1</v>
      </c>
      <c r="B9" s="1" t="s">
        <v>25</v>
      </c>
      <c r="C9" s="9"/>
      <c r="D9" s="9"/>
      <c r="E9" s="9"/>
      <c r="G9" t="s">
        <v>53</v>
      </c>
      <c r="H9">
        <f aca="true" t="shared" si="0" ref="H9:H17">IF(C9&lt;&gt;"",1,IF(D9&lt;&gt;"",0.5,0))</f>
        <v>0</v>
      </c>
      <c r="I9">
        <f aca="true" t="shared" si="1" ref="I9:I17">COUNTIF(C9:E9,"*")</f>
        <v>0</v>
      </c>
      <c r="J9">
        <f>IF(I9&gt;1,1,"")</f>
      </c>
    </row>
    <row r="10" spans="1:10" ht="14.25">
      <c r="A10" s="8">
        <v>2</v>
      </c>
      <c r="B10" s="1" t="s">
        <v>12</v>
      </c>
      <c r="C10" s="9"/>
      <c r="D10" s="9"/>
      <c r="E10" s="9"/>
      <c r="G10" t="s">
        <v>51</v>
      </c>
      <c r="H10">
        <f t="shared" si="0"/>
        <v>0</v>
      </c>
      <c r="I10">
        <f t="shared" si="1"/>
        <v>0</v>
      </c>
      <c r="J10">
        <f aca="true" t="shared" si="2" ref="J10:J56">IF(I10&gt;1,1,"")</f>
      </c>
    </row>
    <row r="11" spans="1:10" ht="14.25">
      <c r="A11" s="8">
        <v>3</v>
      </c>
      <c r="B11" s="1" t="s">
        <v>16</v>
      </c>
      <c r="C11" s="9"/>
      <c r="D11" s="9"/>
      <c r="E11" s="9"/>
      <c r="G11" t="s">
        <v>53</v>
      </c>
      <c r="H11">
        <f t="shared" si="0"/>
        <v>0</v>
      </c>
      <c r="I11">
        <f t="shared" si="1"/>
        <v>0</v>
      </c>
      <c r="J11">
        <f t="shared" si="2"/>
      </c>
    </row>
    <row r="12" spans="1:10" ht="14.25">
      <c r="A12" s="8">
        <v>4</v>
      </c>
      <c r="B12" s="1" t="s">
        <v>19</v>
      </c>
      <c r="C12" s="9"/>
      <c r="D12" s="9"/>
      <c r="E12" s="9"/>
      <c r="G12" t="s">
        <v>53</v>
      </c>
      <c r="H12">
        <f t="shared" si="0"/>
        <v>0</v>
      </c>
      <c r="I12">
        <f t="shared" si="1"/>
        <v>0</v>
      </c>
      <c r="J12">
        <f t="shared" si="2"/>
      </c>
    </row>
    <row r="13" spans="1:10" ht="14.25">
      <c r="A13" s="8">
        <v>5</v>
      </c>
      <c r="B13" s="1" t="s">
        <v>20</v>
      </c>
      <c r="C13" s="9"/>
      <c r="D13" s="9"/>
      <c r="E13" s="9"/>
      <c r="G13" t="s">
        <v>53</v>
      </c>
      <c r="H13">
        <f t="shared" si="0"/>
        <v>0</v>
      </c>
      <c r="I13">
        <f t="shared" si="1"/>
        <v>0</v>
      </c>
      <c r="J13">
        <f t="shared" si="2"/>
      </c>
    </row>
    <row r="14" spans="1:10" ht="14.25">
      <c r="A14" s="8">
        <v>6</v>
      </c>
      <c r="B14" s="1" t="s">
        <v>18</v>
      </c>
      <c r="C14" s="9"/>
      <c r="D14" s="9"/>
      <c r="E14" s="9"/>
      <c r="G14" t="s">
        <v>53</v>
      </c>
      <c r="H14">
        <f t="shared" si="0"/>
        <v>0</v>
      </c>
      <c r="I14">
        <f t="shared" si="1"/>
        <v>0</v>
      </c>
      <c r="J14">
        <f t="shared" si="2"/>
      </c>
    </row>
    <row r="15" spans="1:10" ht="14.25">
      <c r="A15" s="8">
        <v>7</v>
      </c>
      <c r="B15" s="1" t="s">
        <v>35</v>
      </c>
      <c r="C15" s="9"/>
      <c r="D15" s="9"/>
      <c r="E15" s="9"/>
      <c r="G15" t="s">
        <v>54</v>
      </c>
      <c r="H15">
        <f t="shared" si="0"/>
        <v>0</v>
      </c>
      <c r="I15">
        <f t="shared" si="1"/>
        <v>0</v>
      </c>
      <c r="J15">
        <f t="shared" si="2"/>
      </c>
    </row>
    <row r="16" spans="1:10" ht="14.25">
      <c r="A16" s="8">
        <v>8</v>
      </c>
      <c r="B16" s="1" t="s">
        <v>42</v>
      </c>
      <c r="C16" s="9"/>
      <c r="D16" s="9"/>
      <c r="E16" s="9"/>
      <c r="G16" t="s">
        <v>55</v>
      </c>
      <c r="H16">
        <f t="shared" si="0"/>
        <v>0</v>
      </c>
      <c r="I16">
        <f t="shared" si="1"/>
        <v>0</v>
      </c>
      <c r="J16">
        <f t="shared" si="2"/>
      </c>
    </row>
    <row r="17" spans="1:10" ht="14.25">
      <c r="A17" s="8">
        <v>9</v>
      </c>
      <c r="B17" s="1" t="s">
        <v>44</v>
      </c>
      <c r="C17" s="9"/>
      <c r="D17" s="9"/>
      <c r="E17" s="9"/>
      <c r="G17" t="s">
        <v>55</v>
      </c>
      <c r="H17">
        <f t="shared" si="0"/>
        <v>0</v>
      </c>
      <c r="I17">
        <f t="shared" si="1"/>
        <v>0</v>
      </c>
      <c r="J17">
        <f t="shared" si="2"/>
      </c>
    </row>
    <row r="18" spans="1:10" ht="14.25">
      <c r="A18" s="8">
        <v>10</v>
      </c>
      <c r="B18" s="1" t="s">
        <v>32</v>
      </c>
      <c r="C18" s="9"/>
      <c r="D18" s="9"/>
      <c r="E18" s="9"/>
      <c r="G18" t="s">
        <v>54</v>
      </c>
      <c r="H18">
        <f aca="true" t="shared" si="3" ref="H18:H56">IF(C18&lt;&gt;"",1,IF(D18&lt;&gt;"",0.5,0))</f>
        <v>0</v>
      </c>
      <c r="I18">
        <f aca="true" t="shared" si="4" ref="I18:I56">COUNTIF(C18:E18,"*")</f>
        <v>0</v>
      </c>
      <c r="J18">
        <f t="shared" si="2"/>
      </c>
    </row>
    <row r="19" spans="1:10" ht="14.25">
      <c r="A19" s="8">
        <v>11</v>
      </c>
      <c r="B19" s="1" t="s">
        <v>11</v>
      </c>
      <c r="C19" s="9"/>
      <c r="D19" s="9"/>
      <c r="E19" s="9"/>
      <c r="G19" t="s">
        <v>51</v>
      </c>
      <c r="H19">
        <f t="shared" si="3"/>
        <v>0</v>
      </c>
      <c r="I19">
        <f t="shared" si="4"/>
        <v>0</v>
      </c>
      <c r="J19">
        <f t="shared" si="2"/>
      </c>
    </row>
    <row r="20" spans="1:10" ht="14.25">
      <c r="A20" s="8">
        <v>12</v>
      </c>
      <c r="B20" s="1" t="s">
        <v>41</v>
      </c>
      <c r="C20" s="9"/>
      <c r="D20" s="9"/>
      <c r="E20" s="9"/>
      <c r="G20" t="s">
        <v>55</v>
      </c>
      <c r="H20">
        <f t="shared" si="3"/>
        <v>0</v>
      </c>
      <c r="I20">
        <f t="shared" si="4"/>
        <v>0</v>
      </c>
      <c r="J20">
        <f t="shared" si="2"/>
      </c>
    </row>
    <row r="21" spans="1:10" ht="15.75" customHeight="1">
      <c r="A21" s="8">
        <v>13</v>
      </c>
      <c r="B21" s="1" t="s">
        <v>46</v>
      </c>
      <c r="C21" s="9"/>
      <c r="D21" s="9"/>
      <c r="E21" s="9"/>
      <c r="G21" t="s">
        <v>55</v>
      </c>
      <c r="H21">
        <f t="shared" si="3"/>
        <v>0</v>
      </c>
      <c r="I21">
        <f t="shared" si="4"/>
        <v>0</v>
      </c>
      <c r="J21">
        <f t="shared" si="2"/>
      </c>
    </row>
    <row r="22" spans="1:10" ht="14.25">
      <c r="A22" s="8">
        <v>14</v>
      </c>
      <c r="B22" s="1" t="s">
        <v>43</v>
      </c>
      <c r="C22" s="9"/>
      <c r="D22" s="9"/>
      <c r="E22" s="9"/>
      <c r="G22" t="s">
        <v>55</v>
      </c>
      <c r="H22">
        <f t="shared" si="3"/>
        <v>0</v>
      </c>
      <c r="I22">
        <f t="shared" si="4"/>
        <v>0</v>
      </c>
      <c r="J22">
        <f t="shared" si="2"/>
      </c>
    </row>
    <row r="23" spans="1:10" ht="14.25">
      <c r="A23" s="8">
        <v>15</v>
      </c>
      <c r="B23" s="1" t="s">
        <v>33</v>
      </c>
      <c r="C23" s="9"/>
      <c r="D23" s="9"/>
      <c r="E23" s="9"/>
      <c r="G23" t="s">
        <v>54</v>
      </c>
      <c r="H23">
        <f t="shared" si="3"/>
        <v>0</v>
      </c>
      <c r="I23">
        <f t="shared" si="4"/>
        <v>0</v>
      </c>
      <c r="J23">
        <f t="shared" si="2"/>
      </c>
    </row>
    <row r="24" spans="1:10" ht="15.75" customHeight="1">
      <c r="A24" s="8">
        <v>16</v>
      </c>
      <c r="B24" s="1" t="s">
        <v>49</v>
      </c>
      <c r="C24" s="9"/>
      <c r="D24" s="9"/>
      <c r="E24" s="9"/>
      <c r="G24" t="s">
        <v>55</v>
      </c>
      <c r="H24">
        <f t="shared" si="3"/>
        <v>0</v>
      </c>
      <c r="I24">
        <f t="shared" si="4"/>
        <v>0</v>
      </c>
      <c r="J24">
        <f t="shared" si="2"/>
      </c>
    </row>
    <row r="25" spans="1:10" ht="14.25">
      <c r="A25" s="8">
        <v>17</v>
      </c>
      <c r="B25" s="1" t="s">
        <v>21</v>
      </c>
      <c r="C25" s="9"/>
      <c r="D25" s="9"/>
      <c r="E25" s="9"/>
      <c r="G25" t="s">
        <v>53</v>
      </c>
      <c r="H25">
        <f t="shared" si="3"/>
        <v>0</v>
      </c>
      <c r="I25">
        <f t="shared" si="4"/>
        <v>0</v>
      </c>
      <c r="J25">
        <f t="shared" si="2"/>
      </c>
    </row>
    <row r="26" spans="1:10" ht="15.75" customHeight="1">
      <c r="A26" s="8">
        <v>18</v>
      </c>
      <c r="B26" s="1" t="s">
        <v>64</v>
      </c>
      <c r="C26" s="9"/>
      <c r="D26" s="9"/>
      <c r="E26" s="9"/>
      <c r="G26" t="s">
        <v>51</v>
      </c>
      <c r="H26">
        <f t="shared" si="3"/>
        <v>0</v>
      </c>
      <c r="I26">
        <f t="shared" si="4"/>
        <v>0</v>
      </c>
      <c r="J26">
        <f t="shared" si="2"/>
      </c>
    </row>
    <row r="27" spans="1:10" ht="14.25">
      <c r="A27" s="8">
        <v>19</v>
      </c>
      <c r="B27" s="1" t="s">
        <v>37</v>
      </c>
      <c r="C27" s="9"/>
      <c r="D27" s="9"/>
      <c r="E27" s="9"/>
      <c r="G27" t="s">
        <v>54</v>
      </c>
      <c r="H27">
        <f t="shared" si="3"/>
        <v>0</v>
      </c>
      <c r="I27">
        <f t="shared" si="4"/>
        <v>0</v>
      </c>
      <c r="J27">
        <f t="shared" si="2"/>
      </c>
    </row>
    <row r="28" spans="1:10" ht="15.75" customHeight="1">
      <c r="A28" s="8">
        <v>20</v>
      </c>
      <c r="B28" s="1" t="s">
        <v>6</v>
      </c>
      <c r="C28" s="9"/>
      <c r="D28" s="9"/>
      <c r="E28" s="9"/>
      <c r="G28" t="s">
        <v>51</v>
      </c>
      <c r="H28">
        <f t="shared" si="3"/>
        <v>0</v>
      </c>
      <c r="I28">
        <f t="shared" si="4"/>
        <v>0</v>
      </c>
      <c r="J28">
        <f t="shared" si="2"/>
      </c>
    </row>
    <row r="29" spans="1:10" ht="14.25">
      <c r="A29" s="8">
        <v>21</v>
      </c>
      <c r="B29" s="1" t="s">
        <v>38</v>
      </c>
      <c r="C29" s="9"/>
      <c r="D29" s="9"/>
      <c r="E29" s="9"/>
      <c r="G29" t="s">
        <v>55</v>
      </c>
      <c r="H29">
        <f t="shared" si="3"/>
        <v>0</v>
      </c>
      <c r="I29">
        <f t="shared" si="4"/>
        <v>0</v>
      </c>
      <c r="J29">
        <f t="shared" si="2"/>
      </c>
    </row>
    <row r="30" spans="1:10" ht="15.75" customHeight="1">
      <c r="A30" s="8">
        <v>22</v>
      </c>
      <c r="B30" s="1" t="s">
        <v>22</v>
      </c>
      <c r="C30" s="9"/>
      <c r="D30" s="9"/>
      <c r="E30" s="9"/>
      <c r="G30" t="s">
        <v>53</v>
      </c>
      <c r="H30">
        <f t="shared" si="3"/>
        <v>0</v>
      </c>
      <c r="I30">
        <f t="shared" si="4"/>
        <v>0</v>
      </c>
      <c r="J30">
        <f t="shared" si="2"/>
      </c>
    </row>
    <row r="31" spans="1:10" ht="14.25">
      <c r="A31" s="8">
        <v>23</v>
      </c>
      <c r="B31" s="1" t="s">
        <v>8</v>
      </c>
      <c r="C31" s="9"/>
      <c r="D31" s="9"/>
      <c r="E31" s="9"/>
      <c r="G31" t="s">
        <v>51</v>
      </c>
      <c r="H31">
        <f t="shared" si="3"/>
        <v>0</v>
      </c>
      <c r="I31">
        <f t="shared" si="4"/>
        <v>0</v>
      </c>
      <c r="J31">
        <f t="shared" si="2"/>
      </c>
    </row>
    <row r="32" spans="1:10" ht="15.75" customHeight="1">
      <c r="A32" s="8">
        <v>24</v>
      </c>
      <c r="B32" s="1" t="s">
        <v>40</v>
      </c>
      <c r="C32" s="9"/>
      <c r="D32" s="9"/>
      <c r="E32" s="9"/>
      <c r="G32" t="s">
        <v>55</v>
      </c>
      <c r="H32">
        <f t="shared" si="3"/>
        <v>0</v>
      </c>
      <c r="I32">
        <f t="shared" si="4"/>
        <v>0</v>
      </c>
      <c r="J32">
        <f t="shared" si="2"/>
      </c>
    </row>
    <row r="33" spans="1:10" ht="14.25">
      <c r="A33" s="8">
        <v>25</v>
      </c>
      <c r="B33" s="1" t="s">
        <v>4</v>
      </c>
      <c r="C33" s="9"/>
      <c r="D33" s="9"/>
      <c r="E33" s="9"/>
      <c r="G33" t="s">
        <v>51</v>
      </c>
      <c r="H33">
        <f t="shared" si="3"/>
        <v>0</v>
      </c>
      <c r="I33">
        <f t="shared" si="4"/>
        <v>0</v>
      </c>
      <c r="J33">
        <f t="shared" si="2"/>
      </c>
    </row>
    <row r="34" spans="1:10" ht="15.75" customHeight="1">
      <c r="A34" s="8">
        <v>26</v>
      </c>
      <c r="B34" s="1" t="s">
        <v>28</v>
      </c>
      <c r="C34" s="9"/>
      <c r="D34" s="9"/>
      <c r="E34" s="9"/>
      <c r="G34" t="s">
        <v>54</v>
      </c>
      <c r="H34">
        <f t="shared" si="3"/>
        <v>0</v>
      </c>
      <c r="I34">
        <f t="shared" si="4"/>
        <v>0</v>
      </c>
      <c r="J34">
        <f t="shared" si="2"/>
      </c>
    </row>
    <row r="35" spans="1:10" ht="14.25">
      <c r="A35" s="8">
        <v>27</v>
      </c>
      <c r="B35" s="1" t="s">
        <v>23</v>
      </c>
      <c r="C35" s="9"/>
      <c r="D35" s="9"/>
      <c r="E35" s="9"/>
      <c r="G35" t="s">
        <v>53</v>
      </c>
      <c r="H35">
        <f t="shared" si="3"/>
        <v>0</v>
      </c>
      <c r="I35">
        <f t="shared" si="4"/>
        <v>0</v>
      </c>
      <c r="J35">
        <f t="shared" si="2"/>
      </c>
    </row>
    <row r="36" spans="1:10" ht="14.25">
      <c r="A36" s="8">
        <v>28</v>
      </c>
      <c r="B36" s="1" t="s">
        <v>14</v>
      </c>
      <c r="C36" s="9"/>
      <c r="D36" s="9"/>
      <c r="E36" s="9"/>
      <c r="G36" t="s">
        <v>53</v>
      </c>
      <c r="H36">
        <f t="shared" si="3"/>
        <v>0</v>
      </c>
      <c r="I36">
        <f t="shared" si="4"/>
        <v>0</v>
      </c>
      <c r="J36">
        <f t="shared" si="2"/>
      </c>
    </row>
    <row r="37" spans="1:10" ht="14.25">
      <c r="A37" s="8">
        <v>29</v>
      </c>
      <c r="B37" s="1" t="s">
        <v>39</v>
      </c>
      <c r="C37" s="9"/>
      <c r="D37" s="9"/>
      <c r="E37" s="9"/>
      <c r="G37" t="s">
        <v>55</v>
      </c>
      <c r="H37">
        <f t="shared" si="3"/>
        <v>0</v>
      </c>
      <c r="I37">
        <f t="shared" si="4"/>
        <v>0</v>
      </c>
      <c r="J37">
        <f t="shared" si="2"/>
      </c>
    </row>
    <row r="38" spans="1:10" ht="14.25">
      <c r="A38" s="8">
        <v>30</v>
      </c>
      <c r="B38" s="1" t="s">
        <v>45</v>
      </c>
      <c r="C38" s="9"/>
      <c r="D38" s="9"/>
      <c r="E38" s="9"/>
      <c r="G38" t="s">
        <v>55</v>
      </c>
      <c r="H38">
        <f t="shared" si="3"/>
        <v>0</v>
      </c>
      <c r="I38">
        <f t="shared" si="4"/>
        <v>0</v>
      </c>
      <c r="J38">
        <f t="shared" si="2"/>
      </c>
    </row>
    <row r="39" spans="1:10" ht="14.25">
      <c r="A39" s="8">
        <v>31</v>
      </c>
      <c r="B39" s="1" t="s">
        <v>7</v>
      </c>
      <c r="C39" s="9"/>
      <c r="D39" s="9"/>
      <c r="E39" s="9"/>
      <c r="G39" t="s">
        <v>51</v>
      </c>
      <c r="H39">
        <f t="shared" si="3"/>
        <v>0</v>
      </c>
      <c r="I39">
        <f t="shared" si="4"/>
        <v>0</v>
      </c>
      <c r="J39">
        <f t="shared" si="2"/>
      </c>
    </row>
    <row r="40" spans="1:10" ht="14.25">
      <c r="A40" s="8">
        <v>32</v>
      </c>
      <c r="B40" s="1" t="s">
        <v>27</v>
      </c>
      <c r="C40" s="9"/>
      <c r="D40" s="9"/>
      <c r="E40" s="9"/>
      <c r="G40" t="s">
        <v>54</v>
      </c>
      <c r="H40">
        <f t="shared" si="3"/>
        <v>0</v>
      </c>
      <c r="I40">
        <f t="shared" si="4"/>
        <v>0</v>
      </c>
      <c r="J40">
        <f t="shared" si="2"/>
      </c>
    </row>
    <row r="41" spans="1:10" ht="14.25">
      <c r="A41" s="8">
        <v>33</v>
      </c>
      <c r="B41" s="1" t="s">
        <v>30</v>
      </c>
      <c r="C41" s="9"/>
      <c r="D41" s="9"/>
      <c r="E41" s="9"/>
      <c r="G41" t="s">
        <v>54</v>
      </c>
      <c r="H41">
        <f t="shared" si="3"/>
        <v>0</v>
      </c>
      <c r="I41">
        <f t="shared" si="4"/>
        <v>0</v>
      </c>
      <c r="J41">
        <f t="shared" si="2"/>
      </c>
    </row>
    <row r="42" spans="1:10" ht="14.25">
      <c r="A42" s="8">
        <v>34</v>
      </c>
      <c r="B42" s="1" t="s">
        <v>10</v>
      </c>
      <c r="C42" s="9"/>
      <c r="D42" s="9"/>
      <c r="E42" s="9"/>
      <c r="G42" t="s">
        <v>51</v>
      </c>
      <c r="H42">
        <f t="shared" si="3"/>
        <v>0</v>
      </c>
      <c r="I42">
        <f t="shared" si="4"/>
        <v>0</v>
      </c>
      <c r="J42">
        <f t="shared" si="2"/>
      </c>
    </row>
    <row r="43" spans="1:10" ht="14.25">
      <c r="A43" s="8">
        <v>35</v>
      </c>
      <c r="B43" s="1" t="s">
        <v>3</v>
      </c>
      <c r="C43" s="9"/>
      <c r="D43" s="9"/>
      <c r="E43" s="9"/>
      <c r="G43" t="s">
        <v>51</v>
      </c>
      <c r="H43">
        <f t="shared" si="3"/>
        <v>0</v>
      </c>
      <c r="I43">
        <f t="shared" si="4"/>
        <v>0</v>
      </c>
      <c r="J43">
        <f t="shared" si="2"/>
      </c>
    </row>
    <row r="44" spans="1:10" ht="14.25">
      <c r="A44" s="8">
        <v>36</v>
      </c>
      <c r="B44" s="1" t="s">
        <v>5</v>
      </c>
      <c r="C44" s="9"/>
      <c r="D44" s="9"/>
      <c r="E44" s="9"/>
      <c r="G44" t="s">
        <v>51</v>
      </c>
      <c r="H44">
        <f t="shared" si="3"/>
        <v>0</v>
      </c>
      <c r="I44">
        <f t="shared" si="4"/>
        <v>0</v>
      </c>
      <c r="J44">
        <f t="shared" si="2"/>
      </c>
    </row>
    <row r="45" spans="1:10" ht="14.25">
      <c r="A45" s="8">
        <v>37</v>
      </c>
      <c r="B45" s="1" t="s">
        <v>26</v>
      </c>
      <c r="C45" s="9"/>
      <c r="D45" s="9"/>
      <c r="E45" s="9"/>
      <c r="G45" t="s">
        <v>54</v>
      </c>
      <c r="H45">
        <f t="shared" si="3"/>
        <v>0</v>
      </c>
      <c r="I45">
        <f t="shared" si="4"/>
        <v>0</v>
      </c>
      <c r="J45">
        <f t="shared" si="2"/>
      </c>
    </row>
    <row r="46" spans="1:10" ht="14.25">
      <c r="A46" s="8">
        <v>38</v>
      </c>
      <c r="B46" s="1" t="s">
        <v>29</v>
      </c>
      <c r="C46" s="9"/>
      <c r="D46" s="9"/>
      <c r="E46" s="9"/>
      <c r="G46" t="s">
        <v>54</v>
      </c>
      <c r="H46">
        <f t="shared" si="3"/>
        <v>0</v>
      </c>
      <c r="I46">
        <f t="shared" si="4"/>
        <v>0</v>
      </c>
      <c r="J46">
        <f t="shared" si="2"/>
      </c>
    </row>
    <row r="47" spans="1:10" ht="14.25">
      <c r="A47" s="8">
        <v>39</v>
      </c>
      <c r="B47" s="1" t="s">
        <v>15</v>
      </c>
      <c r="C47" s="9"/>
      <c r="D47" s="9"/>
      <c r="E47" s="9"/>
      <c r="G47" t="s">
        <v>53</v>
      </c>
      <c r="H47">
        <f t="shared" si="3"/>
        <v>0</v>
      </c>
      <c r="I47">
        <f t="shared" si="4"/>
        <v>0</v>
      </c>
      <c r="J47">
        <f t="shared" si="2"/>
      </c>
    </row>
    <row r="48" spans="1:10" ht="14.25">
      <c r="A48" s="8">
        <v>40</v>
      </c>
      <c r="B48" s="1" t="s">
        <v>9</v>
      </c>
      <c r="C48" s="9"/>
      <c r="D48" s="9"/>
      <c r="E48" s="9"/>
      <c r="G48" t="s">
        <v>51</v>
      </c>
      <c r="H48">
        <f t="shared" si="3"/>
        <v>0</v>
      </c>
      <c r="I48">
        <f t="shared" si="4"/>
        <v>0</v>
      </c>
      <c r="J48">
        <f t="shared" si="2"/>
      </c>
    </row>
    <row r="49" spans="1:10" ht="14.25">
      <c r="A49" s="8">
        <v>41</v>
      </c>
      <c r="B49" s="1" t="s">
        <v>31</v>
      </c>
      <c r="C49" s="9"/>
      <c r="D49" s="9"/>
      <c r="E49" s="9"/>
      <c r="G49" t="s">
        <v>54</v>
      </c>
      <c r="H49">
        <f t="shared" si="3"/>
        <v>0</v>
      </c>
      <c r="I49">
        <f t="shared" si="4"/>
        <v>0</v>
      </c>
      <c r="J49">
        <f t="shared" si="2"/>
      </c>
    </row>
    <row r="50" spans="1:10" ht="14.25">
      <c r="A50" s="8">
        <v>42</v>
      </c>
      <c r="B50" s="1" t="s">
        <v>13</v>
      </c>
      <c r="C50" s="9"/>
      <c r="D50" s="9"/>
      <c r="E50" s="9"/>
      <c r="G50" t="s">
        <v>51</v>
      </c>
      <c r="H50">
        <f t="shared" si="3"/>
        <v>0</v>
      </c>
      <c r="I50">
        <f t="shared" si="4"/>
        <v>0</v>
      </c>
      <c r="J50">
        <f t="shared" si="2"/>
      </c>
    </row>
    <row r="51" spans="1:10" ht="14.25">
      <c r="A51" s="8">
        <v>43</v>
      </c>
      <c r="B51" s="1" t="s">
        <v>47</v>
      </c>
      <c r="C51" s="9"/>
      <c r="D51" s="9"/>
      <c r="E51" s="9"/>
      <c r="G51" t="s">
        <v>55</v>
      </c>
      <c r="H51">
        <f t="shared" si="3"/>
        <v>0</v>
      </c>
      <c r="I51">
        <f t="shared" si="4"/>
        <v>0</v>
      </c>
      <c r="J51">
        <f t="shared" si="2"/>
      </c>
    </row>
    <row r="52" spans="1:10" ht="14.25">
      <c r="A52" s="8">
        <v>44</v>
      </c>
      <c r="B52" s="1" t="s">
        <v>24</v>
      </c>
      <c r="C52" s="9"/>
      <c r="D52" s="9"/>
      <c r="E52" s="9"/>
      <c r="G52" t="s">
        <v>53</v>
      </c>
      <c r="H52">
        <f t="shared" si="3"/>
        <v>0</v>
      </c>
      <c r="I52">
        <f t="shared" si="4"/>
        <v>0</v>
      </c>
      <c r="J52">
        <f t="shared" si="2"/>
      </c>
    </row>
    <row r="53" spans="1:10" ht="14.25">
      <c r="A53" s="8">
        <v>45</v>
      </c>
      <c r="B53" s="1" t="s">
        <v>36</v>
      </c>
      <c r="C53" s="9"/>
      <c r="D53" s="9"/>
      <c r="E53" s="9"/>
      <c r="G53" t="s">
        <v>54</v>
      </c>
      <c r="H53">
        <f t="shared" si="3"/>
        <v>0</v>
      </c>
      <c r="I53">
        <f t="shared" si="4"/>
        <v>0</v>
      </c>
      <c r="J53">
        <f t="shared" si="2"/>
      </c>
    </row>
    <row r="54" spans="1:10" ht="14.25">
      <c r="A54" s="8">
        <v>46</v>
      </c>
      <c r="B54" s="1" t="s">
        <v>17</v>
      </c>
      <c r="C54" s="9"/>
      <c r="D54" s="9"/>
      <c r="E54" s="9"/>
      <c r="G54" t="s">
        <v>53</v>
      </c>
      <c r="H54">
        <f t="shared" si="3"/>
        <v>0</v>
      </c>
      <c r="I54">
        <f t="shared" si="4"/>
        <v>0</v>
      </c>
      <c r="J54">
        <f t="shared" si="2"/>
      </c>
    </row>
    <row r="55" spans="1:10" ht="14.25">
      <c r="A55" s="8">
        <v>47</v>
      </c>
      <c r="B55" s="1" t="s">
        <v>34</v>
      </c>
      <c r="C55" s="9"/>
      <c r="D55" s="9"/>
      <c r="E55" s="9"/>
      <c r="G55" t="s">
        <v>54</v>
      </c>
      <c r="H55">
        <f t="shared" si="3"/>
        <v>0</v>
      </c>
      <c r="I55">
        <f t="shared" si="4"/>
        <v>0</v>
      </c>
      <c r="J55">
        <f t="shared" si="2"/>
      </c>
    </row>
    <row r="56" spans="1:10" ht="17.25" customHeight="1">
      <c r="A56" s="8">
        <v>48</v>
      </c>
      <c r="B56" s="1" t="s">
        <v>48</v>
      </c>
      <c r="C56" s="9"/>
      <c r="D56" s="9"/>
      <c r="E56" s="9"/>
      <c r="G56" t="s">
        <v>55</v>
      </c>
      <c r="H56">
        <f t="shared" si="3"/>
        <v>0</v>
      </c>
      <c r="I56">
        <f t="shared" si="4"/>
        <v>0</v>
      </c>
      <c r="J56">
        <f t="shared" si="2"/>
      </c>
    </row>
    <row r="57" spans="2:10" ht="1.5" customHeight="1">
      <c r="B57">
        <f>SUM(C57:E57)</f>
        <v>0</v>
      </c>
      <c r="C57" s="8">
        <f>COUNTIF(C9:C56,"*")</f>
        <v>0</v>
      </c>
      <c r="D57" s="8">
        <f>COUNTIF(D9:D56,"*")</f>
        <v>0</v>
      </c>
      <c r="E57" s="8">
        <f>COUNTIF(E9:E56,"*")</f>
        <v>0</v>
      </c>
      <c r="J57">
        <f>SUM(J9:J56)</f>
        <v>0</v>
      </c>
    </row>
    <row r="58" spans="3:5" ht="17.25" customHeight="1">
      <c r="C58" s="8"/>
      <c r="D58" s="8"/>
      <c r="E58" s="8"/>
    </row>
    <row r="59" ht="15" thickBot="1"/>
    <row r="60" spans="2:5" ht="23.25">
      <c r="B60" s="10" t="s">
        <v>60</v>
      </c>
      <c r="C60" s="11"/>
      <c r="D60" s="11"/>
      <c r="E60" s="12"/>
    </row>
    <row r="61" spans="2:5" ht="14.25">
      <c r="B61" s="2" t="s">
        <v>56</v>
      </c>
      <c r="C61" s="3">
        <f>SUMIF($G$9:$G$56,"dis",$H$9:$H$56)</f>
        <v>0</v>
      </c>
      <c r="D61" s="3"/>
      <c r="E61" s="4"/>
    </row>
    <row r="62" spans="2:5" ht="14.25">
      <c r="B62" s="2" t="s">
        <v>57</v>
      </c>
      <c r="C62" s="3">
        <f>SUMIF($G$9:$G$56,"nea",$H$9:$H$56)</f>
        <v>0</v>
      </c>
      <c r="D62" s="3"/>
      <c r="E62" s="4"/>
    </row>
    <row r="63" spans="2:5" ht="14.25">
      <c r="B63" s="2" t="s">
        <v>58</v>
      </c>
      <c r="C63" s="3">
        <f>SUMIF($G$9:$G$56,"con",$H$9:$H$56)</f>
        <v>0</v>
      </c>
      <c r="D63" s="3"/>
      <c r="E63" s="4"/>
    </row>
    <row r="64" spans="2:5" ht="15" thickBot="1">
      <c r="B64" s="5" t="s">
        <v>59</v>
      </c>
      <c r="C64" s="6">
        <f>SUMIF($G$9:$G$56,"cha",$H$9:$H$56)</f>
        <v>0</v>
      </c>
      <c r="D64" s="6"/>
      <c r="E64" s="7"/>
    </row>
  </sheetData>
  <sheetProtection sheet="1" objects="1" scenarios="1"/>
  <mergeCells count="6">
    <mergeCell ref="C6:E6"/>
    <mergeCell ref="B1:E1"/>
    <mergeCell ref="C2:E2"/>
    <mergeCell ref="C3:E3"/>
    <mergeCell ref="C4:E4"/>
    <mergeCell ref="C5:E5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2" sqref="C2"/>
    </sheetView>
  </sheetViews>
  <sheetFormatPr defaultColWidth="11.421875" defaultRowHeight="15"/>
  <cols>
    <col min="2" max="2" width="31.57421875" style="0" bestFit="1" customWidth="1"/>
    <col min="3" max="3" width="37.8515625" style="0" bestFit="1" customWidth="1"/>
    <col min="4" max="4" width="32.140625" style="0" bestFit="1" customWidth="1"/>
    <col min="5" max="5" width="25.421875" style="0" bestFit="1" customWidth="1"/>
    <col min="6" max="6" width="33.28125" style="0" bestFit="1" customWidth="1"/>
  </cols>
  <sheetData>
    <row r="2" ht="14.25">
      <c r="C2" t="e">
        <f>IF(C5&gt;D5,nearness_abilities,distance_abilities)</f>
        <v>#VALUE!</v>
      </c>
    </row>
    <row r="3" spans="3:6" ht="14.25">
      <c r="C3" t="s">
        <v>74</v>
      </c>
      <c r="D3" t="s">
        <v>75</v>
      </c>
      <c r="E3" t="s">
        <v>76</v>
      </c>
      <c r="F3" t="s">
        <v>77</v>
      </c>
    </row>
    <row r="4" ht="14.25">
      <c r="E4" t="s">
        <v>66</v>
      </c>
    </row>
    <row r="5" spans="3:6" ht="15">
      <c r="C5" s="20">
        <f>questionaire!C62</f>
        <v>0</v>
      </c>
      <c r="D5" s="20">
        <f>questionaire!C61</f>
        <v>0</v>
      </c>
      <c r="E5" s="20">
        <f>questionaire!C63</f>
        <v>0</v>
      </c>
      <c r="F5" s="20">
        <f>questionaire!C64</f>
        <v>0</v>
      </c>
    </row>
    <row r="6" spans="2:6" ht="14.25">
      <c r="B6" t="s">
        <v>67</v>
      </c>
      <c r="C6" t="s">
        <v>78</v>
      </c>
      <c r="D6" t="s">
        <v>84</v>
      </c>
      <c r="E6" t="s">
        <v>92</v>
      </c>
      <c r="F6" t="s">
        <v>98</v>
      </c>
    </row>
    <row r="7" spans="3:6" ht="14.25">
      <c r="C7" t="s">
        <v>79</v>
      </c>
      <c r="D7" t="s">
        <v>85</v>
      </c>
      <c r="E7" t="s">
        <v>93</v>
      </c>
      <c r="F7" t="s">
        <v>99</v>
      </c>
    </row>
    <row r="8" spans="3:6" ht="14.25">
      <c r="C8" t="s">
        <v>80</v>
      </c>
      <c r="D8" t="s">
        <v>86</v>
      </c>
      <c r="E8" t="s">
        <v>94</v>
      </c>
      <c r="F8" t="s">
        <v>100</v>
      </c>
    </row>
    <row r="9" spans="3:6" ht="14.25">
      <c r="C9" t="s">
        <v>81</v>
      </c>
      <c r="D9" t="s">
        <v>87</v>
      </c>
      <c r="E9" t="s">
        <v>95</v>
      </c>
      <c r="F9" t="s">
        <v>101</v>
      </c>
    </row>
    <row r="10" spans="3:6" ht="14.25">
      <c r="C10" t="s">
        <v>82</v>
      </c>
      <c r="D10" t="s">
        <v>88</v>
      </c>
      <c r="E10" t="s">
        <v>96</v>
      </c>
      <c r="F10" t="s">
        <v>102</v>
      </c>
    </row>
    <row r="11" spans="3:6" ht="14.25">
      <c r="C11" t="s">
        <v>83</v>
      </c>
      <c r="D11" t="s">
        <v>89</v>
      </c>
      <c r="E11" t="s">
        <v>97</v>
      </c>
      <c r="F11" t="s">
        <v>103</v>
      </c>
    </row>
    <row r="12" spans="4:6" ht="14.25">
      <c r="D12" t="s">
        <v>90</v>
      </c>
      <c r="F12" t="s">
        <v>104</v>
      </c>
    </row>
    <row r="13" spans="4:6" ht="14.25">
      <c r="D13" t="s">
        <v>91</v>
      </c>
      <c r="F13" t="s">
        <v>105</v>
      </c>
    </row>
    <row r="14" ht="14.25">
      <c r="F14" t="s">
        <v>106</v>
      </c>
    </row>
    <row r="15" spans="2:6" ht="14.25">
      <c r="B15" t="s">
        <v>68</v>
      </c>
      <c r="C15" t="s">
        <v>107</v>
      </c>
      <c r="D15" t="s">
        <v>110</v>
      </c>
      <c r="E15" t="s">
        <v>114</v>
      </c>
      <c r="F15" t="s">
        <v>116</v>
      </c>
    </row>
    <row r="16" spans="3:6" ht="14.25">
      <c r="C16" t="s">
        <v>108</v>
      </c>
      <c r="D16" t="s">
        <v>111</v>
      </c>
      <c r="E16" t="s">
        <v>115</v>
      </c>
      <c r="F16" t="s">
        <v>117</v>
      </c>
    </row>
    <row r="17" spans="2:6" ht="14.25">
      <c r="B17" t="s">
        <v>69</v>
      </c>
      <c r="C17" t="s">
        <v>109</v>
      </c>
      <c r="D17" t="s">
        <v>112</v>
      </c>
      <c r="F17" t="s">
        <v>118</v>
      </c>
    </row>
    <row r="18" ht="14.25">
      <c r="D18" t="s">
        <v>113</v>
      </c>
    </row>
    <row r="19" spans="2:6" ht="14.25">
      <c r="B19" t="s">
        <v>68</v>
      </c>
      <c r="C19" t="s">
        <v>119</v>
      </c>
      <c r="D19" t="s">
        <v>121</v>
      </c>
      <c r="E19" t="s">
        <v>124</v>
      </c>
      <c r="F19" t="s">
        <v>127</v>
      </c>
    </row>
    <row r="20" spans="2:6" ht="14.25">
      <c r="B20" t="s">
        <v>70</v>
      </c>
      <c r="C20" t="s">
        <v>120</v>
      </c>
      <c r="D20" t="s">
        <v>122</v>
      </c>
      <c r="E20" t="s">
        <v>125</v>
      </c>
      <c r="F20" t="s">
        <v>128</v>
      </c>
    </row>
    <row r="21" spans="4:6" ht="14.25">
      <c r="D21" t="s">
        <v>123</v>
      </c>
      <c r="E21" t="s">
        <v>126</v>
      </c>
      <c r="F21" t="s">
        <v>129</v>
      </c>
    </row>
    <row r="22" spans="2:6" ht="14.25">
      <c r="B22" t="s">
        <v>71</v>
      </c>
      <c r="F22" t="s">
        <v>130</v>
      </c>
    </row>
    <row r="23" spans="2:6" ht="14.25">
      <c r="B23" t="s">
        <v>72</v>
      </c>
      <c r="C23" t="s">
        <v>131</v>
      </c>
      <c r="D23" t="s">
        <v>135</v>
      </c>
      <c r="E23" t="s">
        <v>139</v>
      </c>
      <c r="F23" t="s">
        <v>142</v>
      </c>
    </row>
    <row r="24" spans="3:6" ht="14.25">
      <c r="C24" t="s">
        <v>132</v>
      </c>
      <c r="D24" t="s">
        <v>136</v>
      </c>
      <c r="E24" t="s">
        <v>140</v>
      </c>
      <c r="F24" t="s">
        <v>143</v>
      </c>
    </row>
    <row r="25" spans="3:6" ht="14.25">
      <c r="C25" t="s">
        <v>133</v>
      </c>
      <c r="D25" t="s">
        <v>137</v>
      </c>
      <c r="E25" t="s">
        <v>141</v>
      </c>
      <c r="F25" t="s">
        <v>144</v>
      </c>
    </row>
    <row r="26" spans="3:4" ht="14.25">
      <c r="C26" t="s">
        <v>134</v>
      </c>
      <c r="D26" t="s">
        <v>138</v>
      </c>
    </row>
    <row r="27" spans="2:6" ht="14.25">
      <c r="B27" t="s">
        <v>73</v>
      </c>
      <c r="C27" t="s">
        <v>145</v>
      </c>
      <c r="D27" t="s">
        <v>149</v>
      </c>
      <c r="E27" t="s">
        <v>154</v>
      </c>
      <c r="F27" t="s">
        <v>157</v>
      </c>
    </row>
    <row r="28" spans="3:6" ht="14.25">
      <c r="C28" t="s">
        <v>146</v>
      </c>
      <c r="D28" t="s">
        <v>150</v>
      </c>
      <c r="E28" t="s">
        <v>155</v>
      </c>
      <c r="F28" t="s">
        <v>158</v>
      </c>
    </row>
    <row r="29" spans="3:6" ht="14.25">
      <c r="C29" t="s">
        <v>147</v>
      </c>
      <c r="D29" t="s">
        <v>151</v>
      </c>
      <c r="E29" t="s">
        <v>156</v>
      </c>
      <c r="F29" t="s">
        <v>159</v>
      </c>
    </row>
    <row r="30" spans="3:6" ht="14.25">
      <c r="C30" t="s">
        <v>148</v>
      </c>
      <c r="D30" t="s">
        <v>152</v>
      </c>
      <c r="F30" t="s">
        <v>160</v>
      </c>
    </row>
    <row r="31" spans="4:6" ht="14.25">
      <c r="D31" t="s">
        <v>153</v>
      </c>
      <c r="F31" t="s">
        <v>161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Möller-Hahlbrock</dc:creator>
  <cp:keywords/>
  <dc:description/>
  <cp:lastModifiedBy>Tobias Möller-Hahlbrock</cp:lastModifiedBy>
  <dcterms:created xsi:type="dcterms:W3CDTF">2021-01-14T15:53:51Z</dcterms:created>
  <dcterms:modified xsi:type="dcterms:W3CDTF">2021-01-15T00:26:21Z</dcterms:modified>
  <cp:category/>
  <cp:version/>
  <cp:contentType/>
  <cp:contentStatus/>
</cp:coreProperties>
</file>